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<sst xmlns="http://schemas.openxmlformats.org/spreadsheetml/2006/main" count="464" uniqueCount="134">
  <si>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</si>
  <si>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</si>
  <si>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</si>
  <si>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</si>
  <si>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</si>
  <si>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</si>
  <si>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</si>
  <si>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</si>
  <si>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</si>
  <si>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</si>
  <si>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</si>
  <si>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</si>
  <si>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</si>
  <si>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</si>
  <si>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</si>
  <si>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</si>
  <si>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</si>
  <si>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</si>
  <si>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</si>
  <si>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</si>
  <si>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</si>
  <si>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</si>
  <si>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</si>
  <si>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</si>
  <si>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</si>
  <si>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</si>
  <si>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</si>
  <si>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</si>
  <si>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</si>
  <si>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</si>
  <si>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</si>
  <si>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</si>
  <si>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</si>
  <si>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</si>
  <si>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</si>
  <si>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</si>
  <si>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</si>
  <si>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</si>
  <si>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</si>
  <si>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</si>
  <si>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</si>
  <si>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</si>
  <si>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</si>
  <si>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</si>
  <si>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</si>
  <si>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</si>
  <si>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</si>
  <si>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</si>
  <si>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</si>
  <si>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</si>
  <si>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</si>
  <si>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</si>
  <si>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</si>
  <si>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</si>
  <si>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</si>
  <si>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</si>
  <si>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</si>
  <si>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</si>
  <si>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</si>
  <si>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</si>
  <si>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</si>
  <si>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</si>
  <si>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</si>
  <si>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</si>
  <si>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</si>
  <si>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</si>
  <si>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</si>
  <si>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</si>
  <si>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</si>
  <si>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</si>
  <si>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</si>
  <si>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</si>
  <si>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</si>
  <si>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</si>
  <si>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</si>
  <si>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</si>
  <si>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</si>
  <si>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</si>
  <si>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</si>
  <si>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</si>
  <si>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</si>
  <si>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</si>
  <si>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</si>
  <si>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</si>
  <si>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</si>
  <si>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</si>
  <si>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</si>
  <si>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</si>
  <si>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</si>
  <si>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</si>
  <si>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</si>
  <si>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</si>
  <si>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</si>
  <si>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</si>
  <si>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</si>
  <si>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</si>
  <si>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</si>
  <si>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</si>
  <si>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</si>
  <si>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</si>
  <si>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</si>
  <si>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</si>
  <si>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</si>
  <si>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</si>
  <si>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</si>
  <si>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</si>
  <si>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</si>
  <si>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</si>
  <si>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</si>
  <si>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</si>
  <si>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</si>
  <si>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</si>
  <si>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</si>
  <si>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</si>
  <si>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</si>
  <si>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</si>
  <si>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</si>
  <si>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</si>
  <si>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</si>
  <si>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</si>
  <si>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</si>
  <si>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</si>
  <si>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</si>
  <si>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</si>
  <si>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</si>
  <si>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</si>
  <si>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</si>
  <si>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</si>
  <si>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</si>
  <si>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27.12.2018</t>
  </si>
  <si>
    <r>
      <t xml:space="preserve">станом на 27.12.2018р.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</si>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</sst>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0804774"/>
        <c:axId val="8807511"/>
      </c:lineChart>
      <c:catAx>
        <c:axId val="308047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7511"/>
        <c:crosses val="autoZero"/>
        <c:auto val="0"/>
        <c:lblOffset val="100"/>
        <c:tickLblSkip val="1"/>
        <c:noMultiLvlLbl val="0"/>
      </c:catAx>
      <c:valAx>
        <c:axId val="88075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047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5682912"/>
        <c:axId val="51146209"/>
      </c:lineChart>
      <c:catAx>
        <c:axId val="56829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6209"/>
        <c:crosses val="autoZero"/>
        <c:auto val="0"/>
        <c:lblOffset val="100"/>
        <c:tickLblSkip val="1"/>
        <c:noMultiLvlLbl val="0"/>
      </c:catAx>
      <c:valAx>
        <c:axId val="51146209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291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7662698"/>
        <c:axId val="49202235"/>
      </c:lineChart>
      <c:catAx>
        <c:axId val="576626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02235"/>
        <c:crosses val="autoZero"/>
        <c:auto val="0"/>
        <c:lblOffset val="100"/>
        <c:tickLblSkip val="1"/>
        <c:noMultiLvlLbl val="0"/>
      </c:catAx>
      <c:valAx>
        <c:axId val="4920223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58069"/>
        <c:crosses val="autoZero"/>
        <c:auto val="0"/>
        <c:lblOffset val="100"/>
        <c:tickLblSkip val="1"/>
        <c:noMultiLvlLbl val="0"/>
      </c:catAx>
      <c:valAx>
        <c:axId val="2595806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669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27.12.2018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2296030"/>
        <c:axId val="22228815"/>
      </c:bar3D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96030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841608"/>
        <c:axId val="55703561"/>
      </c:bar3D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03561"/>
        <c:crosses val="autoZero"/>
        <c:auto val="1"/>
        <c:lblOffset val="100"/>
        <c:tickLblSkip val="1"/>
        <c:noMultiLvlLbl val="0"/>
      </c:catAx>
      <c:valAx>
        <c:axId val="55703561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4160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2158736"/>
        <c:axId val="42319761"/>
      </c:lineChart>
      <c:catAx>
        <c:axId val="12158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19761"/>
        <c:crosses val="autoZero"/>
        <c:auto val="0"/>
        <c:lblOffset val="100"/>
        <c:tickLblSkip val="1"/>
        <c:noMultiLvlLbl val="0"/>
      </c:catAx>
      <c:valAx>
        <c:axId val="423197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587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5333530"/>
        <c:axId val="5348587"/>
      </c:lineChart>
      <c:catAx>
        <c:axId val="453335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8587"/>
        <c:crosses val="autoZero"/>
        <c:auto val="0"/>
        <c:lblOffset val="100"/>
        <c:tickLblSkip val="1"/>
        <c:noMultiLvlLbl val="0"/>
      </c:catAx>
      <c:valAx>
        <c:axId val="534858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335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2373"/>
        <c:crosses val="autoZero"/>
        <c:auto val="0"/>
        <c:lblOffset val="100"/>
        <c:tickLblSkip val="1"/>
        <c:noMultiLvlLbl val="0"/>
      </c:catAx>
      <c:valAx>
        <c:axId val="3058237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372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 val="autoZero"/>
        <c:auto val="0"/>
        <c:lblOffset val="100"/>
        <c:tickLblSkip val="1"/>
        <c:noMultiLvlLbl val="0"/>
      </c:catAx>
      <c:valAx>
        <c:axId val="612531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059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 val="autoZero"/>
        <c:auto val="0"/>
        <c:lblOffset val="100"/>
        <c:tickLblSkip val="1"/>
        <c:noMultiLvlLbl val="0"/>
      </c:catAx>
      <c:valAx>
        <c:axId val="6255557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 val="autoZero"/>
        <c:auto val="0"/>
        <c:lblOffset val="100"/>
        <c:tickLblSkip val="1"/>
        <c:noMultiLvlLbl val="0"/>
      </c:catAx>
      <c:valAx>
        <c:axId val="338369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38157"/>
        <c:crosses val="autoZero"/>
        <c:auto val="0"/>
        <c:lblOffset val="100"/>
        <c:tickLblSkip val="1"/>
        <c:noMultiLvlLbl val="0"/>
      </c:catAx>
      <c:valAx>
        <c:axId val="5643815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970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8181366"/>
        <c:axId val="8087975"/>
      </c:lineChart>
      <c:catAx>
        <c:axId val="38181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87975"/>
        <c:crosses val="autoZero"/>
        <c:auto val="0"/>
        <c:lblOffset val="100"/>
        <c:tickLblSkip val="1"/>
        <c:noMultiLvlLbl val="0"/>
      </c:catAx>
      <c:valAx>
        <c:axId val="808797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8136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1 640 618,7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- 62 091,1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- 52 438,4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H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6" sqref="R3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130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6693.3452941176465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6693.3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6693.3</v>
      </c>
      <c r="R6" s="69">
        <v>11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6693.3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6693.3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6693.3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6693.3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6693.3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6693.3</v>
      </c>
      <c r="R12" s="69">
        <v>0</v>
      </c>
      <c r="S12" s="65">
        <v>0</v>
      </c>
      <c r="T12" s="70">
        <v>0</v>
      </c>
      <c r="U12" s="127">
        <v>2</v>
      </c>
      <c r="V12" s="128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6693.3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6693.3</v>
      </c>
      <c r="R14" s="69">
        <v>0</v>
      </c>
      <c r="S14" s="65">
        <v>0</v>
      </c>
      <c r="T14" s="74">
        <v>11.6</v>
      </c>
      <c r="U14" s="127">
        <v>0</v>
      </c>
      <c r="V14" s="128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6693.3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43453</v>
      </c>
      <c r="B16" s="65">
        <v>3635.7</v>
      </c>
      <c r="C16" s="70">
        <v>223.6</v>
      </c>
      <c r="D16" s="106">
        <v>32.1</v>
      </c>
      <c r="E16" s="106">
        <f t="shared" si="0"/>
        <v>191.5</v>
      </c>
      <c r="F16" s="78">
        <v>39.7</v>
      </c>
      <c r="G16" s="78">
        <v>612.4</v>
      </c>
      <c r="H16" s="65">
        <v>948.3</v>
      </c>
      <c r="I16" s="78">
        <v>67.6</v>
      </c>
      <c r="J16" s="78">
        <v>62.4</v>
      </c>
      <c r="K16" s="78">
        <v>0</v>
      </c>
      <c r="L16" s="78">
        <v>0</v>
      </c>
      <c r="M16" s="65">
        <f t="shared" si="1"/>
        <v>26.540000000000198</v>
      </c>
      <c r="N16" s="65">
        <v>5616.24</v>
      </c>
      <c r="O16" s="72">
        <v>5900</v>
      </c>
      <c r="P16" s="3">
        <f t="shared" si="2"/>
        <v>0.9519050847457626</v>
      </c>
      <c r="Q16" s="2">
        <v>6693.3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43454</v>
      </c>
      <c r="B17" s="65">
        <v>4944.6</v>
      </c>
      <c r="C17" s="70">
        <v>323</v>
      </c>
      <c r="D17" s="106">
        <v>37.6</v>
      </c>
      <c r="E17" s="106">
        <f t="shared" si="0"/>
        <v>285.4</v>
      </c>
      <c r="F17" s="78">
        <v>50.3</v>
      </c>
      <c r="G17" s="78">
        <v>907.7</v>
      </c>
      <c r="H17" s="65">
        <v>461.95</v>
      </c>
      <c r="I17" s="78">
        <v>59</v>
      </c>
      <c r="J17" s="78">
        <v>26.8</v>
      </c>
      <c r="K17" s="78">
        <v>0</v>
      </c>
      <c r="L17" s="78">
        <v>1014</v>
      </c>
      <c r="M17" s="65">
        <f t="shared" si="1"/>
        <v>21.289999999999736</v>
      </c>
      <c r="N17" s="65">
        <v>7808.64</v>
      </c>
      <c r="O17" s="65">
        <v>10300</v>
      </c>
      <c r="P17" s="3">
        <f t="shared" si="2"/>
        <v>0.7581203883495146</v>
      </c>
      <c r="Q17" s="2">
        <v>6693.3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43455</v>
      </c>
      <c r="B18" s="65">
        <v>8503.4</v>
      </c>
      <c r="C18" s="70">
        <v>243.6</v>
      </c>
      <c r="D18" s="106">
        <v>37.8</v>
      </c>
      <c r="E18" s="106">
        <f t="shared" si="0"/>
        <v>205.8</v>
      </c>
      <c r="F18" s="78">
        <v>49</v>
      </c>
      <c r="G18" s="78">
        <v>1193.3</v>
      </c>
      <c r="H18" s="65">
        <v>1605.3</v>
      </c>
      <c r="I18" s="78">
        <v>44.3</v>
      </c>
      <c r="J18" s="78">
        <v>8.2</v>
      </c>
      <c r="K18" s="78">
        <v>0</v>
      </c>
      <c r="L18" s="78">
        <v>0</v>
      </c>
      <c r="M18" s="65">
        <f>N18-B18-C18-F18-G18-H18-I18-J18-K18-L18</f>
        <v>29.300000000000185</v>
      </c>
      <c r="N18" s="65">
        <v>11676.4</v>
      </c>
      <c r="O18" s="65">
        <v>10900</v>
      </c>
      <c r="P18" s="3">
        <f>N18/O18</f>
        <v>1.071229357798165</v>
      </c>
      <c r="Q18" s="2">
        <v>6693.3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43456</v>
      </c>
      <c r="B19" s="65">
        <v>8089.3</v>
      </c>
      <c r="C19" s="70">
        <v>416.3</v>
      </c>
      <c r="D19" s="106">
        <v>173</v>
      </c>
      <c r="E19" s="106">
        <f t="shared" si="0"/>
        <v>243.3</v>
      </c>
      <c r="F19" s="78">
        <v>29.5</v>
      </c>
      <c r="G19" s="78">
        <v>641.7</v>
      </c>
      <c r="H19" s="65">
        <v>238.6</v>
      </c>
      <c r="I19" s="78">
        <v>79</v>
      </c>
      <c r="J19" s="78">
        <v>19.1</v>
      </c>
      <c r="K19" s="78">
        <v>0</v>
      </c>
      <c r="L19" s="78">
        <v>0</v>
      </c>
      <c r="M19" s="65">
        <f>N19-B19-C19-F19-G19-H19-I19-J19-K19-L19</f>
        <v>12.999999999999822</v>
      </c>
      <c r="N19" s="65">
        <v>9526.5</v>
      </c>
      <c r="O19" s="65">
        <v>10300</v>
      </c>
      <c r="P19" s="3">
        <f t="shared" si="2"/>
        <v>0.9249029126213593</v>
      </c>
      <c r="Q19" s="2">
        <v>6693.3</v>
      </c>
      <c r="R19" s="69">
        <v>14.7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14.7</v>
      </c>
    </row>
    <row r="20" spans="1:24" ht="12.75">
      <c r="A20" s="10">
        <v>43460</v>
      </c>
      <c r="B20" s="65">
        <v>8869.2</v>
      </c>
      <c r="C20" s="70">
        <v>3014.2</v>
      </c>
      <c r="D20" s="106">
        <v>2834.9</v>
      </c>
      <c r="E20" s="106">
        <f t="shared" si="0"/>
        <v>179.29999999999973</v>
      </c>
      <c r="F20" s="78">
        <v>95</v>
      </c>
      <c r="G20" s="65">
        <v>2089.8</v>
      </c>
      <c r="H20" s="65">
        <v>846.6</v>
      </c>
      <c r="I20" s="78">
        <v>52</v>
      </c>
      <c r="J20" s="78">
        <v>49.7</v>
      </c>
      <c r="K20" s="78">
        <v>0</v>
      </c>
      <c r="L20" s="78">
        <v>0</v>
      </c>
      <c r="M20" s="65">
        <f t="shared" si="1"/>
        <v>20.199999999999974</v>
      </c>
      <c r="N20" s="65">
        <v>15036.7</v>
      </c>
      <c r="O20" s="65">
        <v>15600</v>
      </c>
      <c r="P20" s="3">
        <f t="shared" si="2"/>
        <v>0.9638910256410257</v>
      </c>
      <c r="Q20" s="2">
        <v>6693.3</v>
      </c>
      <c r="R20" s="69">
        <v>0</v>
      </c>
      <c r="S20" s="65">
        <v>0</v>
      </c>
      <c r="T20" s="70">
        <v>0.8</v>
      </c>
      <c r="U20" s="127">
        <v>2</v>
      </c>
      <c r="V20" s="128"/>
      <c r="W20" s="122">
        <v>0</v>
      </c>
      <c r="X20" s="68">
        <f t="shared" si="3"/>
        <v>2.8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6693.3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19000</v>
      </c>
      <c r="P22" s="3">
        <f t="shared" si="2"/>
        <v>0</v>
      </c>
      <c r="Q22" s="2">
        <v>6693.3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6693.3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79223.29999999999</v>
      </c>
      <c r="C24" s="85">
        <f t="shared" si="4"/>
        <v>7538</v>
      </c>
      <c r="D24" s="107">
        <f t="shared" si="4"/>
        <v>3439.4</v>
      </c>
      <c r="E24" s="107">
        <f t="shared" si="4"/>
        <v>4098.6</v>
      </c>
      <c r="F24" s="85">
        <f t="shared" si="4"/>
        <v>510.90000000000003</v>
      </c>
      <c r="G24" s="85">
        <f t="shared" si="4"/>
        <v>9221.099999999999</v>
      </c>
      <c r="H24" s="85">
        <f t="shared" si="4"/>
        <v>11977.05</v>
      </c>
      <c r="I24" s="85">
        <f t="shared" si="4"/>
        <v>1174.5</v>
      </c>
      <c r="J24" s="85">
        <f t="shared" si="4"/>
        <v>505.69999999999993</v>
      </c>
      <c r="K24" s="85">
        <f t="shared" si="4"/>
        <v>630.7</v>
      </c>
      <c r="L24" s="85">
        <f t="shared" si="4"/>
        <v>2653.3</v>
      </c>
      <c r="M24" s="84">
        <f t="shared" si="4"/>
        <v>352.3199999999994</v>
      </c>
      <c r="N24" s="84">
        <f t="shared" si="4"/>
        <v>113786.87</v>
      </c>
      <c r="O24" s="84">
        <f t="shared" si="4"/>
        <v>162200</v>
      </c>
      <c r="P24" s="86">
        <f>N24/O24</f>
        <v>0.701522009864365</v>
      </c>
      <c r="Q24" s="2"/>
      <c r="R24" s="75">
        <f>SUM(R4:R23)</f>
        <v>25.7</v>
      </c>
      <c r="S24" s="75">
        <f>SUM(S4:S23)</f>
        <v>0</v>
      </c>
      <c r="T24" s="75">
        <f>SUM(T4:T23)</f>
        <v>12.4</v>
      </c>
      <c r="U24" s="144">
        <f>SUM(U4:U23)</f>
        <v>5</v>
      </c>
      <c r="V24" s="145"/>
      <c r="W24" s="119">
        <f>SUM(W4:W23)</f>
        <v>0</v>
      </c>
      <c r="X24" s="111">
        <f>R24+S24+U24+T24+V24+W24</f>
        <v>43.1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43461</v>
      </c>
      <c r="S29" s="147">
        <v>19054.099039999997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43461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D53" sqref="D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132</v>
      </c>
      <c r="P27" s="180"/>
    </row>
    <row r="28" spans="1:16" ht="30.75" customHeight="1">
      <c r="A28" s="170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0</v>
      </c>
      <c r="B29" s="45">
        <v>108239.12883</v>
      </c>
      <c r="C29" s="45">
        <v>2103.7</v>
      </c>
      <c r="D29" s="45">
        <v>1597.1650000000009</v>
      </c>
      <c r="E29" s="45">
        <v>1597.17</v>
      </c>
      <c r="F29" s="45">
        <v>16464.06468</v>
      </c>
      <c r="G29" s="45">
        <v>14560.93</v>
      </c>
      <c r="H29" s="45">
        <v>24</v>
      </c>
      <c r="I29" s="45">
        <v>24</v>
      </c>
      <c r="J29" s="45">
        <v>0</v>
      </c>
      <c r="K29" s="45">
        <v>0</v>
      </c>
      <c r="L29" s="59">
        <f>H29+F29+D29+J29+B29</f>
        <v>126324.35851</v>
      </c>
      <c r="M29" s="46">
        <f>C29+E29+G29+I29+K29</f>
        <v>18285.8</v>
      </c>
      <c r="N29" s="47">
        <f>M29-L29</f>
        <v>-108038.55851</v>
      </c>
      <c r="O29" s="181">
        <f>грудень!S29</f>
        <v>19054.099039999997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964361.08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183120.63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271239.26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32556.44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127596.33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14452.31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40161.799999999945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1640618.66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2103.7</v>
      </c>
    </row>
    <row r="59" spans="1:3" ht="25.5">
      <c r="A59" s="76" t="s">
        <v>54</v>
      </c>
      <c r="B59" s="9">
        <f>D29</f>
        <v>1597.1650000000009</v>
      </c>
      <c r="C59" s="9">
        <f>E29</f>
        <v>1597.17</v>
      </c>
    </row>
    <row r="60" spans="1:3" ht="12.75">
      <c r="A60" s="76" t="s">
        <v>55</v>
      </c>
      <c r="B60" s="9">
        <f>F29</f>
        <v>16464.06468</v>
      </c>
      <c r="C60" s="9">
        <f>G29</f>
        <v>14560.93</v>
      </c>
    </row>
    <row r="61" spans="1:3" ht="25.5">
      <c r="A61" s="76" t="s">
        <v>56</v>
      </c>
      <c r="B61" s="9">
        <f>H29</f>
        <v>24</v>
      </c>
      <c r="C61" s="9">
        <f>I29</f>
        <v>24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2018-12-27T09:22:28Z</cp:lastPrinted>
  <dcterms:created xsi:type="dcterms:W3CDTF">2006-11-30T08:16:02Z</dcterms:created>
  <dcterms:modified xsi:type="dcterms:W3CDTF">2018-12-27T09:25:26Z</dcterms:modified>
  <cp:category/>
  <cp:version/>
  <cp:contentType/>
  <cp:contentStatus/>
</cp:coreProperties>
</file>